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935" activeTab="3"/>
  </bookViews>
  <sheets>
    <sheet name="GTSX CN gia thuc te" sheetId="1" r:id="rId1"/>
    <sheet name="GTSX CN gia 2010" sheetId="2" r:id="rId2"/>
    <sheet name="GTSX XD gia thuc te" sheetId="3" r:id="rId3"/>
    <sheet name="GTSX XD gia 2010" sheetId="4" r:id="rId4"/>
  </sheets>
  <definedNames/>
  <calcPr fullCalcOnLoad="1"/>
</workbook>
</file>

<file path=xl/sharedStrings.xml><?xml version="1.0" encoding="utf-8"?>
<sst xmlns="http://schemas.openxmlformats.org/spreadsheetml/2006/main" count="72" uniqueCount="20">
  <si>
    <t>STT</t>
  </si>
  <si>
    <t>Chỉ tiêu</t>
  </si>
  <si>
    <t>ĐVT</t>
  </si>
  <si>
    <t>GIÁ TRỊ SẢN XUẤT CÔNG NGHIỆP THEO GIÁ THỰC TẾ</t>
  </si>
  <si>
    <t xml:space="preserve">Tổng số </t>
  </si>
  <si>
    <t>triệu đồng</t>
  </si>
  <si>
    <t>Phân theo thành phần kinh tế</t>
  </si>
  <si>
    <t>Kinh tế nhà nước</t>
  </si>
  <si>
    <t>Kinh tế ngoài nhà nước</t>
  </si>
  <si>
    <t>Khu vực có vốn đầu tư nước ngoài</t>
  </si>
  <si>
    <t>Phân theo ngành công nghiệp</t>
  </si>
  <si>
    <t>Công nghiệp khai thác</t>
  </si>
  <si>
    <t>Công nghiệp chế biến</t>
  </si>
  <si>
    <t>CN SX, PP điện, nước</t>
  </si>
  <si>
    <t>Công nghiệp khai khoáng</t>
  </si>
  <si>
    <t>GIÁ TRỊ SẢN XUẤT NGÀNH XÂY DỰNG THEO GIÁ THỰC TẾ</t>
  </si>
  <si>
    <t>GIÁ TRỊ SẢN XUẤT NGÀNH XÂY DỰNG THEO GIÁ SO SÁNH 2010</t>
  </si>
  <si>
    <t>GIÁ TRỊ SẢN XUẤT CÔNG NGHIỆP THEO GIÁ SO SÁNH 2010</t>
  </si>
  <si>
    <t>Cung cấp nước; hoạt động quản lý và xử lý nước thải, rác thải</t>
  </si>
  <si>
    <t>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</si>
</sst>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3" fontId="3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6" fillId="0" borderId="0" xfId="0" applyFont="1" applyAlignment="1">
      <alignment horizontal="right"/>
    </xf>
    <xf numFmtId="3" fontId="38" fillId="34" borderId="10" xfId="0" applyNumberFormat="1" applyFont="1" applyFill="1" applyBorder="1" applyAlignment="1">
      <alignment/>
    </xf>
    <xf numFmtId="3" fontId="38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.57421875" style="21" bestFit="1" customWidth="1"/>
    <col min="2" max="2" width="51.00390625" style="35" bestFit="1" customWidth="1"/>
    <col min="3" max="3" width="10.28125" style="0" bestFit="1" customWidth="1"/>
    <col min="4" max="5" width="11.7109375" style="0" bestFit="1" customWidth="1"/>
    <col min="6" max="8" width="12.7109375" style="0" bestFit="1" customWidth="1"/>
  </cols>
  <sheetData>
    <row r="1" spans="1:8" ht="15">
      <c r="A1" s="18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2">
        <v>2012</v>
      </c>
    </row>
    <row r="2" spans="1:8" ht="15">
      <c r="A2" s="19"/>
      <c r="B2" s="14" t="s">
        <v>3</v>
      </c>
      <c r="C2" s="4"/>
      <c r="D2" s="22"/>
      <c r="E2" s="22"/>
      <c r="F2" s="23"/>
      <c r="G2" s="23"/>
      <c r="H2" s="23"/>
    </row>
    <row r="3" spans="1:8" ht="15">
      <c r="A3" s="5" t="s">
        <v>19</v>
      </c>
      <c r="B3" s="15" t="s">
        <v>4</v>
      </c>
      <c r="C3" s="5" t="s">
        <v>5</v>
      </c>
      <c r="D3" s="6">
        <v>7091559</v>
      </c>
      <c r="E3" s="7">
        <v>8328506</v>
      </c>
      <c r="F3" s="6">
        <v>11451829</v>
      </c>
      <c r="G3" s="6">
        <v>13982471</v>
      </c>
      <c r="H3" s="8">
        <v>15819691</v>
      </c>
    </row>
    <row r="4" spans="1:8" ht="15">
      <c r="A4" s="37">
        <v>1</v>
      </c>
      <c r="B4" s="15" t="s">
        <v>6</v>
      </c>
      <c r="C4" s="36"/>
      <c r="D4" s="6"/>
      <c r="E4" s="6"/>
      <c r="F4" s="6"/>
      <c r="G4" s="6"/>
      <c r="H4" s="8"/>
    </row>
    <row r="5" spans="1:8" ht="15">
      <c r="A5" s="9"/>
      <c r="B5" s="16" t="s">
        <v>7</v>
      </c>
      <c r="C5" s="36" t="s">
        <v>5</v>
      </c>
      <c r="D5" s="11">
        <v>1753594</v>
      </c>
      <c r="E5" s="11">
        <v>2067074</v>
      </c>
      <c r="F5" s="11">
        <v>2663791</v>
      </c>
      <c r="G5" s="11">
        <v>2960072</v>
      </c>
      <c r="H5" s="12">
        <v>3491861</v>
      </c>
    </row>
    <row r="6" spans="1:8" ht="15">
      <c r="A6" s="9"/>
      <c r="B6" s="16" t="s">
        <v>8</v>
      </c>
      <c r="C6" s="36" t="s">
        <v>5</v>
      </c>
      <c r="D6" s="11">
        <v>5217860</v>
      </c>
      <c r="E6" s="11">
        <v>6123311</v>
      </c>
      <c r="F6" s="11">
        <v>8519390</v>
      </c>
      <c r="G6" s="11">
        <v>10124700</v>
      </c>
      <c r="H6" s="12">
        <v>11898581</v>
      </c>
    </row>
    <row r="7" spans="1:8" ht="15">
      <c r="A7" s="9"/>
      <c r="B7" s="16" t="s">
        <v>9</v>
      </c>
      <c r="C7" s="36" t="s">
        <v>5</v>
      </c>
      <c r="D7" s="11">
        <v>120105</v>
      </c>
      <c r="E7" s="11">
        <v>138121</v>
      </c>
      <c r="F7" s="11">
        <v>268648</v>
      </c>
      <c r="G7" s="11">
        <v>382526</v>
      </c>
      <c r="H7" s="12">
        <v>429248</v>
      </c>
    </row>
    <row r="8" spans="1:8" ht="15">
      <c r="A8" s="37">
        <v>2</v>
      </c>
      <c r="B8" s="15" t="s">
        <v>10</v>
      </c>
      <c r="C8" s="36"/>
      <c r="D8" s="11"/>
      <c r="E8" s="11"/>
      <c r="F8" s="11"/>
      <c r="G8" s="11"/>
      <c r="H8" s="12"/>
    </row>
    <row r="9" spans="1:8" ht="15">
      <c r="A9" s="20"/>
      <c r="B9" s="16" t="s">
        <v>11</v>
      </c>
      <c r="C9" s="36" t="s">
        <v>5</v>
      </c>
      <c r="D9" s="11">
        <f>59742+320441</f>
        <v>380183</v>
      </c>
      <c r="E9" s="11">
        <f>64210+349275</f>
        <v>413485</v>
      </c>
      <c r="F9" s="11">
        <f>64899+761763</f>
        <v>826662</v>
      </c>
      <c r="G9" s="11">
        <f>158735+572692</f>
        <v>731427</v>
      </c>
      <c r="H9" s="12">
        <f>572543+74973</f>
        <v>647516</v>
      </c>
    </row>
    <row r="10" spans="1:8" ht="15">
      <c r="A10" s="20"/>
      <c r="B10" s="16" t="s">
        <v>12</v>
      </c>
      <c r="C10" s="36" t="s">
        <v>5</v>
      </c>
      <c r="D10" s="13">
        <f>2519456+660125+235+178542+5586+90145</f>
        <v>3454089</v>
      </c>
      <c r="E10" s="11">
        <f>2922478+706386+245+205313+6150+102765</f>
        <v>3943337</v>
      </c>
      <c r="F10" s="11">
        <f>4266901+354154+2910+309245+5275+103886</f>
        <v>5042371</v>
      </c>
      <c r="G10" s="11">
        <f>G3-G9-G11</f>
        <v>10845938</v>
      </c>
      <c r="H10" s="12">
        <f>H3-H9-H11</f>
        <v>12151978</v>
      </c>
    </row>
    <row r="11" spans="1:8" ht="15">
      <c r="A11" s="20"/>
      <c r="B11" s="17" t="s">
        <v>13</v>
      </c>
      <c r="C11" s="36" t="s">
        <v>5</v>
      </c>
      <c r="D11" s="10">
        <f>D3-SUM(D9:D10)</f>
        <v>3257287</v>
      </c>
      <c r="E11" s="10">
        <f>E3-SUM(E9:E10)</f>
        <v>3971684</v>
      </c>
      <c r="F11" s="10">
        <f>F3-SUM(F9:F10)</f>
        <v>5582796</v>
      </c>
      <c r="G11" s="10">
        <f>2267031+97818+40257</f>
        <v>2405106</v>
      </c>
      <c r="H11" s="12">
        <f>2872329+106069+41799</f>
        <v>3020197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A8"/>
    </sheetView>
  </sheetViews>
  <sheetFormatPr defaultColWidth="9.140625" defaultRowHeight="15"/>
  <cols>
    <col min="1" max="1" width="4.57421875" style="30" bestFit="1" customWidth="1"/>
    <col min="2" max="2" width="55.140625" style="0" bestFit="1" customWidth="1"/>
    <col min="3" max="3" width="10.28125" style="0" bestFit="1" customWidth="1"/>
    <col min="4" max="5" width="11.8515625" style="0" bestFit="1" customWidth="1"/>
    <col min="6" max="8" width="12.7109375" style="0" bestFit="1" customWidth="1"/>
  </cols>
  <sheetData>
    <row r="1" spans="1:8" ht="15">
      <c r="A1" s="18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2">
        <v>2012</v>
      </c>
    </row>
    <row r="2" spans="1:8" ht="15.75" customHeight="1">
      <c r="A2" s="19"/>
      <c r="B2" s="14" t="s">
        <v>17</v>
      </c>
      <c r="C2" s="26"/>
      <c r="D2" s="31"/>
      <c r="E2" s="31"/>
      <c r="F2" s="31"/>
      <c r="G2" s="31"/>
      <c r="H2" s="31"/>
    </row>
    <row r="3" spans="1:8" ht="15">
      <c r="A3" s="5" t="s">
        <v>19</v>
      </c>
      <c r="B3" s="15" t="s">
        <v>4</v>
      </c>
      <c r="C3" s="5" t="s">
        <v>5</v>
      </c>
      <c r="D3" s="32">
        <v>7922894</v>
      </c>
      <c r="E3" s="32">
        <v>9522942</v>
      </c>
      <c r="F3" s="32">
        <v>11761011</v>
      </c>
      <c r="G3" s="32">
        <v>12909386</v>
      </c>
      <c r="H3" s="32">
        <v>14648024</v>
      </c>
    </row>
    <row r="4" spans="1:8" ht="15">
      <c r="A4" s="37">
        <v>1</v>
      </c>
      <c r="B4" s="15" t="s">
        <v>6</v>
      </c>
      <c r="C4" s="36"/>
      <c r="D4" s="33"/>
      <c r="E4" s="33"/>
      <c r="F4" s="33"/>
      <c r="G4" s="33"/>
      <c r="H4" s="33"/>
    </row>
    <row r="5" spans="1:8" ht="15">
      <c r="A5" s="9"/>
      <c r="B5" s="16" t="s">
        <v>7</v>
      </c>
      <c r="C5" s="36" t="s">
        <v>5</v>
      </c>
      <c r="D5" s="33">
        <v>2924049</v>
      </c>
      <c r="E5" s="33">
        <v>3686852</v>
      </c>
      <c r="F5" s="33">
        <v>4330606</v>
      </c>
      <c r="G5" s="33">
        <v>4088923</v>
      </c>
      <c r="H5" s="33">
        <v>4956855</v>
      </c>
    </row>
    <row r="6" spans="1:8" ht="15">
      <c r="A6" s="9"/>
      <c r="B6" s="16" t="s">
        <v>8</v>
      </c>
      <c r="C6" s="36" t="s">
        <v>5</v>
      </c>
      <c r="D6" s="33">
        <v>4886370</v>
      </c>
      <c r="E6" s="33">
        <v>5707352</v>
      </c>
      <c r="F6" s="33">
        <v>7206156</v>
      </c>
      <c r="G6" s="33">
        <v>8516870</v>
      </c>
      <c r="H6" s="33">
        <v>9356975</v>
      </c>
    </row>
    <row r="7" spans="1:8" ht="15">
      <c r="A7" s="9"/>
      <c r="B7" s="16" t="s">
        <v>9</v>
      </c>
      <c r="C7" s="36" t="s">
        <v>5</v>
      </c>
      <c r="D7" s="33">
        <v>112475</v>
      </c>
      <c r="E7" s="33">
        <v>128738</v>
      </c>
      <c r="F7" s="33">
        <v>224249</v>
      </c>
      <c r="G7" s="33">
        <v>303594</v>
      </c>
      <c r="H7" s="33">
        <v>334194</v>
      </c>
    </row>
    <row r="8" spans="1:8" ht="15">
      <c r="A8" s="37">
        <v>2</v>
      </c>
      <c r="B8" s="15" t="s">
        <v>10</v>
      </c>
      <c r="C8" s="36"/>
      <c r="D8" s="33"/>
      <c r="E8" s="33"/>
      <c r="F8" s="33"/>
      <c r="G8" s="33"/>
      <c r="H8" s="33"/>
    </row>
    <row r="9" spans="1:8" ht="15">
      <c r="A9" s="9"/>
      <c r="B9" s="16" t="s">
        <v>14</v>
      </c>
      <c r="C9" s="36" t="s">
        <v>5</v>
      </c>
      <c r="D9" s="33">
        <f>57627+338818</f>
        <v>396445</v>
      </c>
      <c r="E9" s="33">
        <f>61392+421760</f>
        <v>483152</v>
      </c>
      <c r="F9" s="33">
        <f>64899+761763</f>
        <v>826662</v>
      </c>
      <c r="G9" s="33">
        <f>144508+561048</f>
        <v>705556</v>
      </c>
      <c r="H9" s="33">
        <f>68253+560902</f>
        <v>629155</v>
      </c>
    </row>
    <row r="10" spans="1:8" ht="15">
      <c r="A10" s="9"/>
      <c r="B10" s="16" t="s">
        <v>12</v>
      </c>
      <c r="C10" s="36" t="s">
        <v>5</v>
      </c>
      <c r="D10" s="33">
        <f>D3-D9-D11-D12</f>
        <v>6007756</v>
      </c>
      <c r="E10" s="33">
        <f>E3-E9-E11-E12</f>
        <v>6970512</v>
      </c>
      <c r="F10" s="33">
        <f>F3-F9-F11-F12</f>
        <v>8265925</v>
      </c>
      <c r="G10" s="33">
        <f>G3-G9-G11-G12</f>
        <v>9972474</v>
      </c>
      <c r="H10" s="33">
        <f>H3-H9-H11-H12</f>
        <v>11216063</v>
      </c>
    </row>
    <row r="11" spans="1:8" ht="15">
      <c r="A11" s="9"/>
      <c r="B11" s="17" t="s">
        <v>13</v>
      </c>
      <c r="C11" s="36" t="s">
        <v>5</v>
      </c>
      <c r="D11" s="33">
        <v>1404521</v>
      </c>
      <c r="E11" s="33">
        <v>1857748</v>
      </c>
      <c r="F11" s="33">
        <v>2577333</v>
      </c>
      <c r="G11" s="33">
        <v>2108339</v>
      </c>
      <c r="H11" s="33">
        <v>2671266</v>
      </c>
    </row>
    <row r="12" spans="1:8" ht="15">
      <c r="A12" s="9"/>
      <c r="B12" s="16" t="s">
        <v>18</v>
      </c>
      <c r="C12" s="36" t="s">
        <v>5</v>
      </c>
      <c r="D12" s="33">
        <f>113901+271</f>
        <v>114172</v>
      </c>
      <c r="E12" s="33">
        <f>210751+779</f>
        <v>211530</v>
      </c>
      <c r="F12" s="33">
        <f>89757+1334</f>
        <v>91091</v>
      </c>
      <c r="G12" s="33">
        <f>82760+40257</f>
        <v>123017</v>
      </c>
      <c r="H12" s="33">
        <f>89741+41799</f>
        <v>131540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A4"/>
    </sheetView>
  </sheetViews>
  <sheetFormatPr defaultColWidth="9.140625" defaultRowHeight="15"/>
  <cols>
    <col min="1" max="1" width="4.140625" style="0" customWidth="1"/>
    <col min="2" max="2" width="55.140625" style="0" bestFit="1" customWidth="1"/>
    <col min="3" max="3" width="10.28125" style="0" bestFit="1" customWidth="1"/>
    <col min="4" max="8" width="11.7109375" style="0" bestFit="1" customWidth="1"/>
  </cols>
  <sheetData>
    <row r="1" spans="1:8" ht="15">
      <c r="A1" s="18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2">
        <v>2012</v>
      </c>
    </row>
    <row r="2" spans="1:8" ht="15">
      <c r="A2" s="24"/>
      <c r="B2" s="14" t="s">
        <v>15</v>
      </c>
      <c r="C2" s="26"/>
      <c r="D2" s="31"/>
      <c r="E2" s="31"/>
      <c r="F2" s="31"/>
      <c r="G2" s="31"/>
      <c r="H2" s="31"/>
    </row>
    <row r="3" spans="1:8" ht="15">
      <c r="A3" s="5" t="s">
        <v>19</v>
      </c>
      <c r="B3" s="15" t="s">
        <v>4</v>
      </c>
      <c r="C3" s="5" t="s">
        <v>5</v>
      </c>
      <c r="D3" s="32">
        <v>2015399</v>
      </c>
      <c r="E3" s="32">
        <v>2412170</v>
      </c>
      <c r="F3" s="32">
        <v>2697315</v>
      </c>
      <c r="G3" s="32">
        <v>3271249</v>
      </c>
      <c r="H3" s="32">
        <v>3730561</v>
      </c>
    </row>
    <row r="4" spans="1:8" ht="15">
      <c r="A4" s="37">
        <v>1</v>
      </c>
      <c r="B4" s="15" t="s">
        <v>6</v>
      </c>
      <c r="C4" s="36"/>
      <c r="D4" s="33"/>
      <c r="E4" s="33"/>
      <c r="F4" s="33"/>
      <c r="G4" s="33"/>
      <c r="H4" s="33"/>
    </row>
    <row r="5" spans="1:8" ht="15">
      <c r="A5" s="9"/>
      <c r="B5" s="16" t="s">
        <v>7</v>
      </c>
      <c r="C5" s="36" t="s">
        <v>5</v>
      </c>
      <c r="D5" s="33">
        <v>439922</v>
      </c>
      <c r="E5" s="33">
        <v>446733</v>
      </c>
      <c r="F5" s="33">
        <v>465099</v>
      </c>
      <c r="G5" s="33">
        <v>419414</v>
      </c>
      <c r="H5" s="33">
        <v>422979</v>
      </c>
    </row>
    <row r="6" spans="1:8" ht="15">
      <c r="A6" s="9"/>
      <c r="B6" s="16" t="s">
        <v>8</v>
      </c>
      <c r="C6" s="36" t="s">
        <v>5</v>
      </c>
      <c r="D6" s="33">
        <v>1553717</v>
      </c>
      <c r="E6" s="33">
        <v>1938695</v>
      </c>
      <c r="F6" s="33">
        <v>2212957</v>
      </c>
      <c r="G6" s="33">
        <v>2826987</v>
      </c>
      <c r="H6" s="33">
        <v>3282362</v>
      </c>
    </row>
    <row r="7" spans="1:8" ht="15">
      <c r="A7" s="9"/>
      <c r="B7" s="16" t="s">
        <v>9</v>
      </c>
      <c r="C7" s="36" t="s">
        <v>5</v>
      </c>
      <c r="D7" s="34">
        <v>21760</v>
      </c>
      <c r="E7" s="34">
        <v>26742</v>
      </c>
      <c r="F7" s="34">
        <v>19259</v>
      </c>
      <c r="G7" s="33">
        <v>24848</v>
      </c>
      <c r="H7" s="33">
        <v>25220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421875" style="0" customWidth="1"/>
    <col min="2" max="2" width="60.140625" style="0" bestFit="1" customWidth="1"/>
    <col min="3" max="3" width="10.28125" style="0" bestFit="1" customWidth="1"/>
  </cols>
  <sheetData>
    <row r="1" spans="1:8" ht="15">
      <c r="A1" s="18" t="s">
        <v>0</v>
      </c>
      <c r="B1" s="1" t="s">
        <v>1</v>
      </c>
      <c r="C1" s="1" t="s">
        <v>2</v>
      </c>
      <c r="D1" s="2">
        <v>2008</v>
      </c>
      <c r="E1" s="2">
        <v>2009</v>
      </c>
      <c r="F1" s="3">
        <v>2010</v>
      </c>
      <c r="G1" s="3">
        <v>2011</v>
      </c>
      <c r="H1" s="2">
        <v>2012</v>
      </c>
    </row>
    <row r="2" spans="1:8" ht="15">
      <c r="A2" s="19"/>
      <c r="B2" s="25" t="s">
        <v>16</v>
      </c>
      <c r="C2" s="26"/>
      <c r="D2" s="31"/>
      <c r="E2" s="31"/>
      <c r="F2" s="31"/>
      <c r="G2" s="31"/>
      <c r="H2" s="31"/>
    </row>
    <row r="3" spans="1:8" ht="15">
      <c r="A3" s="5" t="s">
        <v>19</v>
      </c>
      <c r="B3" s="27" t="s">
        <v>4</v>
      </c>
      <c r="C3" s="5" t="s">
        <v>5</v>
      </c>
      <c r="D3" s="32">
        <v>2073894</v>
      </c>
      <c r="E3" s="32">
        <v>2555444</v>
      </c>
      <c r="F3" s="32">
        <v>2697315</v>
      </c>
      <c r="G3" s="32">
        <v>2904369</v>
      </c>
      <c r="H3" s="32">
        <v>3042723</v>
      </c>
    </row>
    <row r="4" spans="1:8" ht="15">
      <c r="A4" s="37">
        <v>1</v>
      </c>
      <c r="B4" s="27" t="s">
        <v>6</v>
      </c>
      <c r="C4" s="5"/>
      <c r="D4" s="33"/>
      <c r="E4" s="33"/>
      <c r="F4" s="33"/>
      <c r="G4" s="33"/>
      <c r="H4" s="33"/>
    </row>
    <row r="5" spans="1:8" ht="15">
      <c r="A5" s="29"/>
      <c r="B5" s="28" t="s">
        <v>7</v>
      </c>
      <c r="C5" s="36" t="s">
        <v>5</v>
      </c>
      <c r="D5" s="33">
        <v>452960</v>
      </c>
      <c r="E5" s="33">
        <v>533814</v>
      </c>
      <c r="F5" s="33">
        <v>465099</v>
      </c>
      <c r="G5" s="33">
        <v>372367</v>
      </c>
      <c r="H5" s="33">
        <v>344990</v>
      </c>
    </row>
    <row r="6" spans="1:8" ht="15">
      <c r="A6" s="29"/>
      <c r="B6" s="28" t="s">
        <v>8</v>
      </c>
      <c r="C6" s="36" t="s">
        <v>5</v>
      </c>
      <c r="D6" s="33">
        <v>1598812</v>
      </c>
      <c r="E6" s="33">
        <v>1993300</v>
      </c>
      <c r="F6" s="33">
        <v>2212957</v>
      </c>
      <c r="G6" s="33">
        <v>2509932</v>
      </c>
      <c r="H6" s="33">
        <v>2677163</v>
      </c>
    </row>
    <row r="7" spans="1:8" ht="15">
      <c r="A7" s="29"/>
      <c r="B7" s="28" t="s">
        <v>9</v>
      </c>
      <c r="C7" s="36" t="s">
        <v>5</v>
      </c>
      <c r="D7" s="34">
        <v>22392</v>
      </c>
      <c r="E7" s="34">
        <v>28330</v>
      </c>
      <c r="F7" s="34">
        <v>19259</v>
      </c>
      <c r="G7" s="33">
        <v>22061</v>
      </c>
      <c r="H7" s="33">
        <v>20570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2013-12-25T15:30:26Z</dcterms:created>
  <dcterms:modified xsi:type="dcterms:W3CDTF">2014-01-10T01:51:28Z</dcterms:modified>
  <cp:category/>
  <cp:version/>
  <cp:contentType/>
  <cp:contentStatus/>
</cp:coreProperties>
</file>